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760" windowHeight="12045" tabRatio="138" firstSheet="1" activeTab="1"/>
  </bookViews>
  <sheets>
    <sheet name="шпаргалка" sheetId="6" r:id="rId1"/>
    <sheet name="Мун прогр.за 2017" sheetId="7" r:id="rId2"/>
    <sheet name="Мун прогр.за2016г " sheetId="5" r:id="rId3"/>
    <sheet name="Мун прогр.на 01.01.2016г" sheetId="4" r:id="rId4"/>
    <sheet name="Мун прогр.на 01.11.2015г" sheetId="3" r:id="rId5"/>
  </sheets>
  <calcPr calcId="124519"/>
</workbook>
</file>

<file path=xl/calcChain.xml><?xml version="1.0" encoding="utf-8"?>
<calcChain xmlns="http://schemas.openxmlformats.org/spreadsheetml/2006/main">
  <c r="E17" i="7"/>
  <c r="D17"/>
  <c r="E13"/>
  <c r="D13"/>
  <c r="C13"/>
  <c r="C17"/>
  <c r="F11"/>
  <c r="E11"/>
  <c r="D11"/>
  <c r="C11"/>
  <c r="F12"/>
  <c r="E15"/>
  <c r="D15"/>
  <c r="C15"/>
  <c r="F16"/>
  <c r="F14"/>
  <c r="F15" l="1"/>
  <c r="F13" l="1"/>
  <c r="F10"/>
  <c r="F9"/>
  <c r="F8"/>
  <c r="F7"/>
  <c r="E6"/>
  <c r="D6"/>
  <c r="C6"/>
  <c r="E6" i="5"/>
  <c r="E23" s="1"/>
  <c r="D6"/>
  <c r="C6"/>
  <c r="C23" s="1"/>
  <c r="F10"/>
  <c r="F9"/>
  <c r="F8"/>
  <c r="F7"/>
  <c r="F16"/>
  <c r="F22"/>
  <c r="F21"/>
  <c r="F20"/>
  <c r="F19"/>
  <c r="F15"/>
  <c r="F14"/>
  <c r="F17" i="7" l="1"/>
  <c r="F6"/>
  <c r="F6" i="5"/>
  <c r="D23"/>
  <c r="F18"/>
  <c r="F13"/>
  <c r="F11"/>
  <c r="F7" i="4"/>
  <c r="E32"/>
  <c r="D32"/>
  <c r="C32"/>
  <c r="F30"/>
  <c r="F28"/>
  <c r="F19"/>
  <c r="F17"/>
  <c r="F15"/>
  <c r="F13"/>
  <c r="F11"/>
  <c r="F9"/>
  <c r="E32" i="3"/>
  <c r="D32"/>
  <c r="C32"/>
  <c r="F30"/>
  <c r="F28"/>
  <c r="F19"/>
  <c r="F17"/>
  <c r="F15"/>
  <c r="F13"/>
  <c r="F11"/>
  <c r="F9"/>
  <c r="F7"/>
  <c r="F23" i="5" l="1"/>
  <c r="F32" i="4"/>
  <c r="F32" i="3"/>
</calcChain>
</file>

<file path=xl/sharedStrings.xml><?xml version="1.0" encoding="utf-8"?>
<sst xmlns="http://schemas.openxmlformats.org/spreadsheetml/2006/main" count="128" uniqueCount="67">
  <si>
    <t>Целевая статья</t>
  </si>
  <si>
    <t>Наименование целевой статьи</t>
  </si>
  <si>
    <t xml:space="preserve">Муниципальные стипендии для талантливых и одаренных учащихся образовательных учреждений </t>
  </si>
  <si>
    <t>Организация системы повышения квалификации педагогических и руководящих кадров дошкольных образовательных учреждений и учреждений дополнительного образования детей</t>
  </si>
  <si>
    <t>Проведение обязательных медицинских осмотров дополнительной диспансеризации, гигиенического обучения работников муниципальных учреждений, лабораторно-производственного контроля</t>
  </si>
  <si>
    <t>Именные премии Заслуженных учителей РФ, ветеранов педагогического труда В.М. Барбазюка и А.И. Морозов</t>
  </si>
  <si>
    <t>Испытания и измерения эл. установок</t>
  </si>
  <si>
    <t>Обслуживание, ремонт и приобретение запасных частей системы АПС, системы оповещения людей о пожаре, системы противопожарного мониторинга для передачи сигнала в центр управления в кризисных ситуациях, системы ПАК "Стрелец - мониторинг"</t>
  </si>
  <si>
    <t>Муниципальный грант "Лучший учитель (педагог) города Оренбурга"</t>
  </si>
  <si>
    <t>ИТОГО по программам</t>
  </si>
  <si>
    <t>Приобретение наркологических тестов</t>
  </si>
  <si>
    <t>Муниципальная программа по повышению эффективности энергопотребления и энергосбережению в городе Оренбурге на 2010-2015 гг</t>
  </si>
  <si>
    <t>Лимиты бюджетных обязательств</t>
  </si>
  <si>
    <t>по отрасли "Образование"</t>
  </si>
  <si>
    <t>по состоянию на 01.11.2015г</t>
  </si>
  <si>
    <t>Исполнено на 01.11.2015г</t>
  </si>
  <si>
    <t>Утвержденные бюджетные назначения</t>
  </si>
  <si>
    <t>% исполнения к ЛБО</t>
  </si>
  <si>
    <t>Муниципальная программа "Профилактика правонарушений в городе Оренбурге на 2015-2017гг"</t>
  </si>
  <si>
    <t>Муниципальная программа "Благоустройтсво хоккейных кортов в городе Оренбурге на 2013-2015 г.г."</t>
  </si>
  <si>
    <t>Муниципльная программа "Школьно-баскетбольная лига на 2012-2015 г.г."</t>
  </si>
  <si>
    <t>Муниципальная программа "Город-малышам на 2011-2015 г.г."</t>
  </si>
  <si>
    <t>Муниципальная программа "Развитие бокса в городе Оренбурге на 2013-2016 г.г."</t>
  </si>
  <si>
    <t>Муниципальная программа "Развитие системы образования города Оренбурга на 2013-2015"</t>
  </si>
  <si>
    <t>Муниципальная программа "Безопасность муниципальных образовательных учреждений города Оренбурга на 2014-2015гг"</t>
  </si>
  <si>
    <t>Муниципальная программа "Профилактика табакокурения, алкоголизма, наркомании, ВИЧ инфекции и противодействие незаконному обороту наркотиков в Г.Оренбурге на 2013-2017гг"</t>
  </si>
  <si>
    <t>Информация о ходе реализации муниципальных программ города Оренбурга на 2015год</t>
  </si>
  <si>
    <t>ТО и ремонт приборов учета энергии, приобретение приборов учета, комплектующих материальных запасов</t>
  </si>
  <si>
    <t>Приобретение ринга боксерского напольного на упорах для МАУДО "ЦВР"Подросток".</t>
  </si>
  <si>
    <t>Ремонт хокейного корта при школе № 68.</t>
  </si>
  <si>
    <t>Услуги охраны образовательных учреждений, оборудованных КТС (кнопкой тревожной сигнализации). Всего 239 учреждений.</t>
  </si>
  <si>
    <t>Ремонтные работы в детских садах (в том числе, в целях открытия дополнительных групп) №№8,32,69,102,110,112,114,140,142,151,152,153,154.</t>
  </si>
  <si>
    <t>Оплата труда и начисления на оплату труда тренеров преподавателей по баскетболу в ДЮСШ № 2.</t>
  </si>
  <si>
    <t>Ремонтные работы и приведение путей эвакуации в нормативное состояние в МБУДО ДТДиМ</t>
  </si>
  <si>
    <t>Оплата услуг по организации горячего питания школьников, компенсационная выплата за питание детей, чьи родители награждены медалью "Материнство".</t>
  </si>
  <si>
    <t>Исп.Н.Н.Таналина, 98 76 38</t>
  </si>
  <si>
    <t>10.11.2015г</t>
  </si>
  <si>
    <t>Исполнено на 01.01.2016г</t>
  </si>
  <si>
    <t>по состоянию на 01.01.2016г</t>
  </si>
  <si>
    <t>16.03.2016г</t>
  </si>
  <si>
    <t>Исполнено на 01.01.2017г</t>
  </si>
  <si>
    <t>Повышение оперативности реагирования на заявления и сообщения о правонарушениях за счет наращивания технических средств контроля ситуации в обществнных местах профилактического характера. Услуги охраны образовательных учреждений, оборудованных КТС (кнопкой тревожной сигнализации). Всего 239 учреждениях 311 точек охранной сигнализации..</t>
  </si>
  <si>
    <t>Муниципальная программа "Развитие системы образования города Оренбурга на 2013-2015"(кредиторская задолженность)</t>
  </si>
  <si>
    <t>1900173719, 1900273729</t>
  </si>
  <si>
    <t>Муниципальная программа "Развитие бокса в городе Оренбурге на 2013-2016 г.г.", всего</t>
  </si>
  <si>
    <t>Приобретение инвентаря для занятий боксом в  МБУДО "ЦРТДиЮ".</t>
  </si>
  <si>
    <t>Ремонт зала для занятий боксом, приобретение инвентаря для занятий боксом в детских клубах МАУДО "ЦВР"Подросток".</t>
  </si>
  <si>
    <t>Муниципальная программа "Спортивный Оренбург" на 2014-2020гг</t>
  </si>
  <si>
    <t>Ремонт хоккейного корта при школе № 3</t>
  </si>
  <si>
    <t>Оплата услуг по организации горячего питания школьников</t>
  </si>
  <si>
    <t>0600173910 - 0600492130</t>
  </si>
  <si>
    <t>Муниципальная программа  "Доступное образование в городе Оренбурге" на 2015-2020гг</t>
  </si>
  <si>
    <t xml:space="preserve">Наименование </t>
  </si>
  <si>
    <t>Мероприятие 1. Предоставление дошкольного образования и осуществление присмотра и ухода за детьми</t>
  </si>
  <si>
    <t>Мероприятие 2. Предоставление начального общего, основного общего, среднего общего и дополнительного образования детям</t>
  </si>
  <si>
    <t>Мероприятие 3. Организация отдыха и сопровождение деятельности образовательных организаций, оздоровление детей в каникулярное время, оказание методической, психолого-педагогической помощи</t>
  </si>
  <si>
    <t>Мероприятие 4. Обеспечение реализации функций органов местного самоуправления в сфере образования</t>
  </si>
  <si>
    <t>Информация о ходе реализации муниципальных программ города Оренбурга в 2016году</t>
  </si>
  <si>
    <t>Информация для размещения на сайте адм.города Оренбурга.   Передали спец.аппарата (за 2015г - назаровой) . За 2016г - зам.гл.бух. Петряковой С.И.</t>
  </si>
  <si>
    <t>Информация о ходе реализации муниципальных программ города Оренбурга в 2017году</t>
  </si>
  <si>
    <t>(тыс.руб)</t>
  </si>
  <si>
    <t>Исполнено на 01.01.2018г</t>
  </si>
  <si>
    <t>Повышение оперативности реагирования на заявления и сообщения о правонарушениях за счет наращивания технических средств контроля ситуации в обществнных местах профилактического характера. Услуги охраны образовательных учреждений, оборудованных КТС (кнопкой тревожной сигнализации). Всего 240 учреждениях 308 точек охранной сигнализации.</t>
  </si>
  <si>
    <t>Муниципальная программа "Энергосбережение и повышение энергетической эффективности в городе Оренбурге" на 2016-2020гг"</t>
  </si>
  <si>
    <t>0900196703</t>
  </si>
  <si>
    <t>Техническое обслуживание 441 ПУ (приборы учета) тепловой энергии и 45 ИТП (индивидуальный тепловой пункт), установленные  в 238 образовательных учреждениях.</t>
  </si>
  <si>
    <t>Исп.Н.Н.Таналина, 98 76 38                           02.03.2018г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</si>
</sst>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12">
    <font>
      <sz val="10"/>
      <name val="MS Sans Serif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MS Sans Serif"/>
    </font>
    <font>
      <sz val="12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4" fontId="7" fillId="0" borderId="2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Border="1" applyAlignment="1">
      <alignment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  <xf numFmtId="4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3" fontId="7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4" fontId="8" fillId="0" borderId="4" xfId="0" applyNumberFormat="1" applyFont="1" applyFill="1" applyBorder="1" applyAlignment="1" applyProtection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9" fillId="0" borderId="4" xfId="0" applyFont="1" applyBorder="1" applyAlignment="1">
      <alignment vertical="center" wrapText="1"/>
    </xf>
    <xf numFmtId="164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4" fontId="9" fillId="0" borderId="4" xfId="0" applyNumberFormat="1" applyFont="1" applyFill="1" applyBorder="1" applyAlignment="1" applyProtection="1">
      <alignment vertical="center" wrapText="1"/>
    </xf>
    <xf numFmtId="4" fontId="2" fillId="0" borderId="6" xfId="0" applyNumberFormat="1" applyFont="1" applyFill="1" applyBorder="1" applyAlignment="1" applyProtection="1">
      <alignment horizontal="right" vertical="center" wrapText="1"/>
    </xf>
    <xf numFmtId="4" fontId="8" fillId="0" borderId="6" xfId="0" applyNumberFormat="1" applyFont="1" applyFill="1" applyBorder="1" applyAlignment="1" applyProtection="1">
      <alignment horizontal="right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4" fontId="2" fillId="0" borderId="0" xfId="0" applyNumberFormat="1" applyFont="1" applyAlignment="1">
      <alignment vertical="center" wrapText="1"/>
    </xf>
    <xf numFmtId="43" fontId="2" fillId="0" borderId="4" xfId="1" applyNumberFormat="1" applyFont="1" applyBorder="1" applyAlignment="1">
      <alignment horizontal="righ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2" borderId="16" xfId="0" applyFont="1" applyFill="1" applyBorder="1" applyAlignment="1">
      <alignment wrapText="1"/>
    </xf>
    <xf numFmtId="0" fontId="2" fillId="2" borderId="4" xfId="0" applyFont="1" applyFill="1" applyBorder="1" applyAlignment="1">
      <alignment vertical="top" wrapText="1"/>
    </xf>
    <xf numFmtId="0" fontId="2" fillId="2" borderId="16" xfId="0" applyFont="1" applyFill="1" applyBorder="1" applyAlignment="1">
      <alignment vertical="top" wrapText="1"/>
    </xf>
    <xf numFmtId="0" fontId="2" fillId="2" borderId="4" xfId="0" applyFont="1" applyFill="1" applyBorder="1" applyAlignment="1">
      <alignment wrapText="1"/>
    </xf>
    <xf numFmtId="0" fontId="9" fillId="0" borderId="6" xfId="0" applyFont="1" applyFill="1" applyBorder="1" applyAlignment="1" applyProtection="1">
      <alignment horizontal="center" vertical="center" wrapText="1"/>
    </xf>
    <xf numFmtId="43" fontId="8" fillId="0" borderId="6" xfId="0" applyNumberFormat="1" applyFont="1" applyFill="1" applyBorder="1" applyAlignment="1" applyProtection="1">
      <alignment horizontal="right" vertical="center" wrapText="1"/>
    </xf>
    <xf numFmtId="43" fontId="8" fillId="0" borderId="6" xfId="1" applyFont="1" applyFill="1" applyBorder="1" applyAlignment="1" applyProtection="1">
      <alignment horizontal="right" vertical="center" wrapText="1"/>
    </xf>
    <xf numFmtId="43" fontId="2" fillId="2" borderId="4" xfId="1" applyFont="1" applyFill="1" applyBorder="1" applyAlignment="1">
      <alignment horizontal="right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3" fontId="2" fillId="2" borderId="6" xfId="1" applyFont="1" applyFill="1" applyBorder="1" applyAlignment="1">
      <alignment horizontal="right" vertical="center" wrapText="1"/>
    </xf>
    <xf numFmtId="49" fontId="8" fillId="0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7" fillId="0" borderId="17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164" fontId="8" fillId="0" borderId="18" xfId="0" applyNumberFormat="1" applyFont="1" applyFill="1" applyBorder="1" applyAlignment="1" applyProtection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8" fillId="0" borderId="19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A13" sqref="A13:F13"/>
    </sheetView>
  </sheetViews>
  <sheetFormatPr defaultRowHeight="12.75"/>
  <sheetData>
    <row r="1" spans="1:6" ht="12.75" customHeight="1">
      <c r="A1" s="63" t="s">
        <v>58</v>
      </c>
      <c r="B1" s="63"/>
      <c r="C1" s="63"/>
      <c r="D1" s="63"/>
      <c r="E1" s="63"/>
      <c r="F1" s="63"/>
    </row>
    <row r="2" spans="1:6">
      <c r="A2" s="63"/>
      <c r="B2" s="63"/>
      <c r="C2" s="63"/>
      <c r="D2" s="63"/>
      <c r="E2" s="63"/>
      <c r="F2" s="63"/>
    </row>
    <row r="3" spans="1:6">
      <c r="A3" s="63"/>
      <c r="B3" s="63"/>
      <c r="C3" s="63"/>
      <c r="D3" s="63"/>
      <c r="E3" s="63"/>
      <c r="F3" s="63"/>
    </row>
    <row r="4" spans="1:6">
      <c r="A4" s="63"/>
      <c r="B4" s="63"/>
      <c r="C4" s="63"/>
      <c r="D4" s="63"/>
      <c r="E4" s="63"/>
      <c r="F4" s="63"/>
    </row>
    <row r="5" spans="1:6">
      <c r="A5" s="63"/>
      <c r="B5" s="63"/>
      <c r="C5" s="63"/>
      <c r="D5" s="63"/>
      <c r="E5" s="63"/>
      <c r="F5" s="63"/>
    </row>
    <row r="6" spans="1:6">
      <c r="A6" s="63"/>
      <c r="B6" s="63"/>
      <c r="C6" s="63"/>
      <c r="D6" s="63"/>
      <c r="E6" s="63"/>
      <c r="F6" s="63"/>
    </row>
    <row r="7" spans="1:6">
      <c r="A7" s="63"/>
      <c r="B7" s="63"/>
      <c r="C7" s="63"/>
      <c r="D7" s="63"/>
      <c r="E7" s="63"/>
      <c r="F7" s="63"/>
    </row>
    <row r="8" spans="1:6">
      <c r="A8" s="63"/>
      <c r="B8" s="63"/>
      <c r="C8" s="63"/>
      <c r="D8" s="63"/>
      <c r="E8" s="63"/>
      <c r="F8" s="63"/>
    </row>
    <row r="9" spans="1:6">
      <c r="A9" s="63"/>
      <c r="B9" s="63"/>
      <c r="C9" s="63"/>
      <c r="D9" s="63"/>
      <c r="E9" s="63"/>
      <c r="F9" s="63"/>
    </row>
    <row r="10" spans="1:6">
      <c r="A10" s="63"/>
      <c r="B10" s="63"/>
      <c r="C10" s="63"/>
      <c r="D10" s="63"/>
      <c r="E10" s="63"/>
      <c r="F10" s="63"/>
    </row>
    <row r="11" spans="1:6">
      <c r="A11" s="63"/>
      <c r="B11" s="63"/>
      <c r="C11" s="63"/>
      <c r="D11" s="63"/>
      <c r="E11" s="63"/>
      <c r="F11" s="63"/>
    </row>
    <row r="13" spans="1:6" ht="35.25" customHeight="1">
      <c r="A13" s="74"/>
      <c r="B13" s="74"/>
      <c r="C13" s="74"/>
      <c r="D13" s="74"/>
      <c r="E13" s="74"/>
      <c r="F13" s="74"/>
    </row>
  </sheetData>
  <mergeCells count="2">
    <mergeCell ref="A1:F11"/>
    <mergeCell ref="A13:F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90" zoomScaleNormal="90" workbookViewId="0">
      <pane ySplit="4" topLeftCell="A5" activePane="bottomLeft" state="frozen"/>
      <selection pane="bottomLeft" activeCell="A4" sqref="A4:F17"/>
    </sheetView>
  </sheetViews>
  <sheetFormatPr defaultRowHeight="12.75"/>
  <cols>
    <col min="1" max="1" width="12.42578125" style="7" customWidth="1"/>
    <col min="2" max="2" width="69.140625" style="1" customWidth="1"/>
    <col min="3" max="3" width="17.7109375" style="1" customWidth="1"/>
    <col min="4" max="4" width="17.7109375" style="12" customWidth="1"/>
    <col min="5" max="5" width="17" style="1" customWidth="1"/>
    <col min="6" max="6" width="12" style="11" customWidth="1"/>
    <col min="7" max="7" width="19.140625" style="1" customWidth="1"/>
    <col min="8" max="8" width="18.7109375" style="1" customWidth="1"/>
    <col min="9" max="16384" width="9.140625" style="1"/>
  </cols>
  <sheetData>
    <row r="1" spans="1:6" ht="18.75">
      <c r="A1" s="68" t="s">
        <v>59</v>
      </c>
      <c r="B1" s="68"/>
      <c r="C1" s="68"/>
      <c r="D1" s="68"/>
      <c r="E1" s="68"/>
      <c r="F1" s="68"/>
    </row>
    <row r="2" spans="1:6" ht="18.75">
      <c r="A2" s="68" t="s">
        <v>13</v>
      </c>
      <c r="B2" s="68"/>
      <c r="C2" s="68"/>
      <c r="D2" s="68"/>
      <c r="E2" s="68"/>
      <c r="F2" s="68"/>
    </row>
    <row r="3" spans="1:6" ht="15.75" thickBot="1">
      <c r="A3" s="2"/>
      <c r="B3" s="3"/>
      <c r="C3" s="3"/>
      <c r="D3" s="5"/>
      <c r="E3" s="13" t="s">
        <v>60</v>
      </c>
      <c r="F3" s="4"/>
    </row>
    <row r="4" spans="1:6" s="6" customFormat="1" ht="38.25">
      <c r="A4" s="14" t="s">
        <v>0</v>
      </c>
      <c r="B4" s="15" t="s">
        <v>52</v>
      </c>
      <c r="C4" s="15" t="s">
        <v>16</v>
      </c>
      <c r="D4" s="16" t="s">
        <v>12</v>
      </c>
      <c r="E4" s="15" t="s">
        <v>61</v>
      </c>
      <c r="F4" s="75" t="s">
        <v>17</v>
      </c>
    </row>
    <row r="5" spans="1:6" s="6" customFormat="1">
      <c r="A5" s="29">
        <v>1</v>
      </c>
      <c r="B5" s="30">
        <v>2</v>
      </c>
      <c r="C5" s="30">
        <v>3</v>
      </c>
      <c r="D5" s="31">
        <v>4</v>
      </c>
      <c r="E5" s="30">
        <v>5</v>
      </c>
      <c r="F5" s="76">
        <v>6</v>
      </c>
    </row>
    <row r="6" spans="1:6" s="6" customFormat="1" ht="25.5">
      <c r="A6" s="64" t="s">
        <v>50</v>
      </c>
      <c r="B6" s="58" t="s">
        <v>51</v>
      </c>
      <c r="C6" s="59">
        <f>SUM(C7:C10)</f>
        <v>6614434</v>
      </c>
      <c r="D6" s="59">
        <f t="shared" ref="D6:E6" si="0">SUM(D7:D10)</f>
        <v>6608654.9000000004</v>
      </c>
      <c r="E6" s="59">
        <f t="shared" si="0"/>
        <v>6574772.5</v>
      </c>
      <c r="F6" s="77">
        <f t="shared" ref="F6:F10" si="1">SUM(E6*100/D6)</f>
        <v>99.487302627952317</v>
      </c>
    </row>
    <row r="7" spans="1:6" s="6" customFormat="1" ht="25.5">
      <c r="A7" s="65"/>
      <c r="B7" s="54" t="s">
        <v>53</v>
      </c>
      <c r="C7" s="60">
        <v>2282865.7000000002</v>
      </c>
      <c r="D7" s="40">
        <v>2279599.4</v>
      </c>
      <c r="E7" s="60">
        <v>2274687</v>
      </c>
      <c r="F7" s="77">
        <f t="shared" si="1"/>
        <v>99.78450599697473</v>
      </c>
    </row>
    <row r="8" spans="1:6" s="6" customFormat="1" ht="36" customHeight="1">
      <c r="A8" s="65"/>
      <c r="B8" s="57" t="s">
        <v>54</v>
      </c>
      <c r="C8" s="61">
        <v>4000812.4</v>
      </c>
      <c r="D8" s="61">
        <v>3999822.4</v>
      </c>
      <c r="E8" s="61">
        <v>3972928.5</v>
      </c>
      <c r="F8" s="77">
        <f t="shared" si="1"/>
        <v>99.327622646445505</v>
      </c>
    </row>
    <row r="9" spans="1:6" s="6" customFormat="1" ht="45" customHeight="1">
      <c r="A9" s="65"/>
      <c r="B9" s="55" t="s">
        <v>55</v>
      </c>
      <c r="C9" s="61">
        <v>293455.90000000002</v>
      </c>
      <c r="D9" s="61">
        <v>292213.40000000002</v>
      </c>
      <c r="E9" s="61">
        <v>290459.40000000002</v>
      </c>
      <c r="F9" s="77">
        <f t="shared" si="1"/>
        <v>99.399753741614859</v>
      </c>
    </row>
    <row r="10" spans="1:6" s="6" customFormat="1" ht="32.25" customHeight="1">
      <c r="A10" s="66"/>
      <c r="B10" s="56" t="s">
        <v>56</v>
      </c>
      <c r="C10" s="61">
        <v>37300</v>
      </c>
      <c r="D10" s="61">
        <v>37019.699999999997</v>
      </c>
      <c r="E10" s="61">
        <v>36697.599999999999</v>
      </c>
      <c r="F10" s="77">
        <f t="shared" si="1"/>
        <v>99.129922716823756</v>
      </c>
    </row>
    <row r="11" spans="1:6" s="6" customFormat="1" ht="32.25" customHeight="1">
      <c r="A11" s="73" t="s">
        <v>64</v>
      </c>
      <c r="B11" s="38" t="s">
        <v>63</v>
      </c>
      <c r="C11" s="72">
        <f>SUM(C12)</f>
        <v>7500</v>
      </c>
      <c r="D11" s="72">
        <f t="shared" ref="D11:E11" si="2">SUM(D12)</f>
        <v>7500</v>
      </c>
      <c r="E11" s="72">
        <f t="shared" si="2"/>
        <v>7156.5</v>
      </c>
      <c r="F11" s="77">
        <f>SUM(E11*100/D11)</f>
        <v>95.42</v>
      </c>
    </row>
    <row r="12" spans="1:6" s="6" customFormat="1" ht="45.75" customHeight="1">
      <c r="A12" s="62"/>
      <c r="B12" s="56" t="s">
        <v>65</v>
      </c>
      <c r="C12" s="72">
        <v>7500</v>
      </c>
      <c r="D12" s="72">
        <v>7500</v>
      </c>
      <c r="E12" s="72">
        <v>7156.5</v>
      </c>
      <c r="F12" s="77">
        <f>SUM(E12*100/D12)</f>
        <v>95.42</v>
      </c>
    </row>
    <row r="13" spans="1:6" s="6" customFormat="1" ht="25.5">
      <c r="A13" s="64">
        <v>1500770110</v>
      </c>
      <c r="B13" s="38" t="s">
        <v>18</v>
      </c>
      <c r="C13" s="40">
        <f>SUM(C14)</f>
        <v>8000</v>
      </c>
      <c r="D13" s="40">
        <f t="shared" ref="D13:E13" si="3">SUM(D14)</f>
        <v>7520.1</v>
      </c>
      <c r="E13" s="40">
        <f t="shared" si="3"/>
        <v>7363.4</v>
      </c>
      <c r="F13" s="77">
        <f>SUM(E13*100/D13)</f>
        <v>97.916251113681994</v>
      </c>
    </row>
    <row r="14" spans="1:6" s="6" customFormat="1" ht="72" customHeight="1">
      <c r="A14" s="66"/>
      <c r="B14" s="50" t="s">
        <v>62</v>
      </c>
      <c r="C14" s="40">
        <v>8000</v>
      </c>
      <c r="D14" s="40">
        <v>7520.1</v>
      </c>
      <c r="E14" s="40">
        <v>7363.4</v>
      </c>
      <c r="F14" s="77">
        <f>SUM(E14*100/D14)</f>
        <v>97.916251113681994</v>
      </c>
    </row>
    <row r="15" spans="1:6" s="6" customFormat="1">
      <c r="A15" s="78">
        <v>2000273720</v>
      </c>
      <c r="B15" s="35" t="s">
        <v>47</v>
      </c>
      <c r="C15" s="40">
        <f>SUM(C16)</f>
        <v>400</v>
      </c>
      <c r="D15" s="40">
        <f t="shared" ref="D15:E15" si="4">SUM(D16)</f>
        <v>400</v>
      </c>
      <c r="E15" s="40">
        <f t="shared" si="4"/>
        <v>90</v>
      </c>
      <c r="F15" s="77">
        <f>SUM(E15*100/D15)</f>
        <v>22.5</v>
      </c>
    </row>
    <row r="16" spans="1:6" s="6" customFormat="1" ht="13.5" thickBot="1">
      <c r="A16" s="79"/>
      <c r="B16" s="17" t="s">
        <v>48</v>
      </c>
      <c r="C16" s="40">
        <v>400</v>
      </c>
      <c r="D16" s="40">
        <v>400</v>
      </c>
      <c r="E16" s="40">
        <v>90</v>
      </c>
      <c r="F16" s="77">
        <f>SUM(E16*100/D16)</f>
        <v>22.5</v>
      </c>
    </row>
    <row r="17" spans="1:6" ht="25.5" customHeight="1" thickBot="1">
      <c r="A17" s="47"/>
      <c r="B17" s="48" t="s">
        <v>9</v>
      </c>
      <c r="C17" s="49">
        <f>SUM(C6+C13+C11+C15)</f>
        <v>6630334</v>
      </c>
      <c r="D17" s="49">
        <f t="shared" ref="D17:E17" si="5">SUM(D6+D13+D11+D15)</f>
        <v>6624075</v>
      </c>
      <c r="E17" s="49">
        <f t="shared" si="5"/>
        <v>6589382.4000000004</v>
      </c>
      <c r="F17" s="80">
        <f>SUM(E17*100/D17)</f>
        <v>99.476264987941718</v>
      </c>
    </row>
    <row r="18" spans="1:6">
      <c r="A18" s="26"/>
      <c r="B18" s="26"/>
      <c r="C18" s="26"/>
      <c r="D18" s="28"/>
      <c r="E18" s="26"/>
      <c r="F18" s="27"/>
    </row>
    <row r="19" spans="1:6" ht="47.25" customHeight="1">
      <c r="A19" s="67" t="s">
        <v>66</v>
      </c>
      <c r="B19" s="67"/>
      <c r="C19" s="26"/>
      <c r="D19" s="28"/>
      <c r="E19" s="26"/>
      <c r="F19" s="27"/>
    </row>
    <row r="20" spans="1:6" ht="38.25" customHeight="1">
      <c r="A20" s="67"/>
      <c r="B20" s="67"/>
      <c r="C20" s="8"/>
      <c r="D20" s="10"/>
      <c r="E20" s="8"/>
      <c r="F20" s="9"/>
    </row>
    <row r="21" spans="1:6">
      <c r="A21" s="1"/>
      <c r="B21" s="53"/>
    </row>
    <row r="22" spans="1:6">
      <c r="A22" s="1"/>
    </row>
  </sheetData>
  <mergeCells count="7">
    <mergeCell ref="A20:B20"/>
    <mergeCell ref="A1:F1"/>
    <mergeCell ref="A2:F2"/>
    <mergeCell ref="A6:A10"/>
    <mergeCell ref="A13:A14"/>
    <mergeCell ref="A15:A16"/>
    <mergeCell ref="A19:B19"/>
  </mergeCells>
  <pageMargins left="0" right="0" top="0.39370078740157483" bottom="0.1968503937007874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="90" zoomScaleNormal="90" workbookViewId="0">
      <pane ySplit="4" topLeftCell="A5" activePane="bottomLeft" state="frozen"/>
      <selection pane="bottomLeft" activeCell="A2" sqref="A2:F2"/>
    </sheetView>
  </sheetViews>
  <sheetFormatPr defaultRowHeight="12.75"/>
  <cols>
    <col min="1" max="1" width="12.42578125" style="7" customWidth="1"/>
    <col min="2" max="2" width="69.140625" style="1" customWidth="1"/>
    <col min="3" max="3" width="17.7109375" style="1" customWidth="1"/>
    <col min="4" max="4" width="17.7109375" style="12" customWidth="1"/>
    <col min="5" max="5" width="17" style="1" customWidth="1"/>
    <col min="6" max="6" width="12" style="11" customWidth="1"/>
    <col min="7" max="7" width="19.140625" style="1" customWidth="1"/>
    <col min="8" max="8" width="18.7109375" style="1" customWidth="1"/>
    <col min="9" max="16384" width="9.140625" style="1"/>
  </cols>
  <sheetData>
    <row r="1" spans="1:6" ht="18.75">
      <c r="A1" s="68" t="s">
        <v>57</v>
      </c>
      <c r="B1" s="68"/>
      <c r="C1" s="68"/>
      <c r="D1" s="68"/>
      <c r="E1" s="68"/>
      <c r="F1" s="68"/>
    </row>
    <row r="2" spans="1:6" ht="18.75">
      <c r="A2" s="68" t="s">
        <v>13</v>
      </c>
      <c r="B2" s="68"/>
      <c r="C2" s="68"/>
      <c r="D2" s="68"/>
      <c r="E2" s="68"/>
      <c r="F2" s="68"/>
    </row>
    <row r="3" spans="1:6" ht="15.75" thickBot="1">
      <c r="A3" s="2"/>
      <c r="B3" s="3"/>
      <c r="C3" s="3"/>
      <c r="D3" s="5"/>
      <c r="E3" s="13"/>
      <c r="F3" s="4"/>
    </row>
    <row r="4" spans="1:6" s="6" customFormat="1" ht="38.25">
      <c r="A4" s="14" t="s">
        <v>0</v>
      </c>
      <c r="B4" s="15" t="s">
        <v>52</v>
      </c>
      <c r="C4" s="15" t="s">
        <v>16</v>
      </c>
      <c r="D4" s="16" t="s">
        <v>12</v>
      </c>
      <c r="E4" s="15" t="s">
        <v>40</v>
      </c>
      <c r="F4" s="15" t="s">
        <v>17</v>
      </c>
    </row>
    <row r="5" spans="1:6" s="6" customFormat="1">
      <c r="A5" s="29">
        <v>1</v>
      </c>
      <c r="B5" s="30">
        <v>2</v>
      </c>
      <c r="C5" s="30">
        <v>3</v>
      </c>
      <c r="D5" s="31">
        <v>4</v>
      </c>
      <c r="E5" s="30">
        <v>5</v>
      </c>
      <c r="F5" s="30">
        <v>6</v>
      </c>
    </row>
    <row r="6" spans="1:6" s="6" customFormat="1" ht="25.5">
      <c r="A6" s="64" t="s">
        <v>50</v>
      </c>
      <c r="B6" s="58" t="s">
        <v>51</v>
      </c>
      <c r="C6" s="59">
        <f>SUM(C7:C10)</f>
        <v>5312392646.6700001</v>
      </c>
      <c r="D6" s="59">
        <f t="shared" ref="D6:E6" si="0">SUM(D7:D10)</f>
        <v>5283092538.8100004</v>
      </c>
      <c r="E6" s="59">
        <f t="shared" si="0"/>
        <v>5255119240.8899994</v>
      </c>
      <c r="F6" s="36">
        <f t="shared" ref="F6:F10" si="1">SUM(E6*100/D6)</f>
        <v>99.470512815845893</v>
      </c>
    </row>
    <row r="7" spans="1:6" s="6" customFormat="1" ht="25.5">
      <c r="A7" s="65"/>
      <c r="B7" s="54" t="s">
        <v>53</v>
      </c>
      <c r="C7" s="60">
        <v>2119655193.3699999</v>
      </c>
      <c r="D7" s="40">
        <v>2109447444.51</v>
      </c>
      <c r="E7" s="60">
        <v>2085723357.6199999</v>
      </c>
      <c r="F7" s="36">
        <f t="shared" si="1"/>
        <v>98.875341172791778</v>
      </c>
    </row>
    <row r="8" spans="1:6" s="6" customFormat="1" ht="36" customHeight="1">
      <c r="A8" s="65"/>
      <c r="B8" s="57" t="s">
        <v>54</v>
      </c>
      <c r="C8" s="61">
        <v>2870163217.8400002</v>
      </c>
      <c r="D8" s="61">
        <v>2851356068.8000002</v>
      </c>
      <c r="E8" s="61">
        <v>2850049179.0300002</v>
      </c>
      <c r="F8" s="36">
        <f t="shared" si="1"/>
        <v>99.954166027024812</v>
      </c>
    </row>
    <row r="9" spans="1:6" s="6" customFormat="1" ht="45" customHeight="1">
      <c r="A9" s="65"/>
      <c r="B9" s="55" t="s">
        <v>55</v>
      </c>
      <c r="C9" s="61">
        <v>286712488.79000002</v>
      </c>
      <c r="D9" s="61">
        <v>286444682.82999998</v>
      </c>
      <c r="E9" s="61">
        <v>283567179.87</v>
      </c>
      <c r="F9" s="36">
        <f t="shared" si="1"/>
        <v>98.995442005915066</v>
      </c>
    </row>
    <row r="10" spans="1:6" s="6" customFormat="1" ht="32.25" customHeight="1">
      <c r="A10" s="66"/>
      <c r="B10" s="56" t="s">
        <v>56</v>
      </c>
      <c r="C10" s="61">
        <v>35861746.670000002</v>
      </c>
      <c r="D10" s="61">
        <v>35844342.670000002</v>
      </c>
      <c r="E10" s="61">
        <v>35779524.369999997</v>
      </c>
      <c r="F10" s="36">
        <f t="shared" si="1"/>
        <v>99.819167279487431</v>
      </c>
    </row>
    <row r="11" spans="1:6" s="6" customFormat="1" ht="25.5">
      <c r="A11" s="64">
        <v>1500770110</v>
      </c>
      <c r="B11" s="38" t="s">
        <v>18</v>
      </c>
      <c r="C11" s="40">
        <v>8000000</v>
      </c>
      <c r="D11" s="40">
        <v>8000000</v>
      </c>
      <c r="E11" s="40">
        <v>7729228.0099999998</v>
      </c>
      <c r="F11" s="36">
        <f>SUM(E11*100/D11)</f>
        <v>96.615350125000006</v>
      </c>
    </row>
    <row r="12" spans="1:6" s="6" customFormat="1" ht="72" customHeight="1">
      <c r="A12" s="66"/>
      <c r="B12" s="50" t="s">
        <v>41</v>
      </c>
      <c r="C12" s="40"/>
      <c r="D12" s="40"/>
      <c r="E12" s="42"/>
      <c r="F12" s="41"/>
    </row>
    <row r="13" spans="1:6" s="6" customFormat="1" ht="25.5" customHeight="1">
      <c r="A13" s="69" t="s">
        <v>43</v>
      </c>
      <c r="B13" s="35" t="s">
        <v>44</v>
      </c>
      <c r="C13" s="40">
        <v>250000</v>
      </c>
      <c r="D13" s="40">
        <v>250000</v>
      </c>
      <c r="E13" s="40">
        <v>250000</v>
      </c>
      <c r="F13" s="36">
        <f>SUM(E13*100/D13)</f>
        <v>100</v>
      </c>
    </row>
    <row r="14" spans="1:6" s="6" customFormat="1" ht="25.5" customHeight="1">
      <c r="A14" s="70"/>
      <c r="B14" s="17" t="s">
        <v>46</v>
      </c>
      <c r="C14" s="40">
        <v>197000</v>
      </c>
      <c r="D14" s="40">
        <v>197000</v>
      </c>
      <c r="E14" s="40">
        <v>197000</v>
      </c>
      <c r="F14" s="36">
        <f>SUM(E14*100/D14)</f>
        <v>100</v>
      </c>
    </row>
    <row r="15" spans="1:6" s="6" customFormat="1">
      <c r="A15" s="71"/>
      <c r="B15" s="17" t="s">
        <v>45</v>
      </c>
      <c r="C15" s="40">
        <v>53000</v>
      </c>
      <c r="D15" s="40">
        <v>53000</v>
      </c>
      <c r="E15" s="40">
        <v>53000</v>
      </c>
      <c r="F15" s="36">
        <f>SUM(E15*100/D15)</f>
        <v>100</v>
      </c>
    </row>
    <row r="16" spans="1:6" s="6" customFormat="1">
      <c r="A16" s="69">
        <v>2000273720</v>
      </c>
      <c r="B16" s="35" t="s">
        <v>47</v>
      </c>
      <c r="C16" s="40">
        <v>400000</v>
      </c>
      <c r="D16" s="40">
        <v>400000</v>
      </c>
      <c r="E16" s="40">
        <v>396000</v>
      </c>
      <c r="F16" s="36">
        <f>SUM(E16*100/D16)</f>
        <v>99</v>
      </c>
    </row>
    <row r="17" spans="1:8" s="6" customFormat="1">
      <c r="A17" s="71"/>
      <c r="B17" s="17" t="s">
        <v>48</v>
      </c>
      <c r="C17" s="40"/>
      <c r="D17" s="40"/>
      <c r="E17" s="40"/>
      <c r="F17" s="36"/>
    </row>
    <row r="18" spans="1:8" ht="25.5">
      <c r="A18" s="64">
        <v>2405573955</v>
      </c>
      <c r="B18" s="45" t="s">
        <v>42</v>
      </c>
      <c r="C18" s="18">
        <v>4606431.32</v>
      </c>
      <c r="D18" s="18">
        <v>4606431.32</v>
      </c>
      <c r="E18" s="33">
        <v>4604931.32</v>
      </c>
      <c r="F18" s="36">
        <f>SUM(E18*100/D18)</f>
        <v>99.967436831338659</v>
      </c>
      <c r="G18" s="51"/>
    </row>
    <row r="19" spans="1:8" ht="39.75" customHeight="1">
      <c r="A19" s="65"/>
      <c r="B19" s="17" t="s">
        <v>3</v>
      </c>
      <c r="C19" s="34">
        <v>20549.91</v>
      </c>
      <c r="D19" s="33">
        <v>20549.91</v>
      </c>
      <c r="E19" s="18">
        <v>20549.91</v>
      </c>
      <c r="F19" s="19">
        <f>SUM(E19*100/D19)</f>
        <v>100</v>
      </c>
      <c r="G19" s="51"/>
      <c r="H19" s="51"/>
    </row>
    <row r="20" spans="1:8" ht="43.5" customHeight="1">
      <c r="A20" s="65"/>
      <c r="B20" s="17" t="s">
        <v>4</v>
      </c>
      <c r="C20" s="34">
        <v>1825451.63</v>
      </c>
      <c r="D20" s="34">
        <v>1825451.63</v>
      </c>
      <c r="E20" s="34">
        <v>1825451.63</v>
      </c>
      <c r="F20" s="19">
        <f t="shared" ref="F20:F22" si="2">SUM(E20*100/D20)</f>
        <v>100</v>
      </c>
    </row>
    <row r="21" spans="1:8" ht="33" customHeight="1">
      <c r="A21" s="65"/>
      <c r="B21" s="17" t="s">
        <v>49</v>
      </c>
      <c r="C21" s="34">
        <v>1913839.23</v>
      </c>
      <c r="D21" s="34">
        <v>1913839.23</v>
      </c>
      <c r="E21" s="34">
        <v>1913839.23</v>
      </c>
      <c r="F21" s="19">
        <f t="shared" si="2"/>
        <v>100</v>
      </c>
    </row>
    <row r="22" spans="1:8" ht="55.5" customHeight="1" thickBot="1">
      <c r="A22" s="66"/>
      <c r="B22" s="17" t="s">
        <v>7</v>
      </c>
      <c r="C22" s="52">
        <v>846590.55</v>
      </c>
      <c r="D22" s="52">
        <v>846590.55</v>
      </c>
      <c r="E22" s="18">
        <v>845090.55</v>
      </c>
      <c r="F22" s="19">
        <f t="shared" si="2"/>
        <v>99.822818716792895</v>
      </c>
    </row>
    <row r="23" spans="1:8" ht="25.5" customHeight="1" thickBot="1">
      <c r="A23" s="47"/>
      <c r="B23" s="48" t="s">
        <v>9</v>
      </c>
      <c r="C23" s="49">
        <f>SUM(C6+C11+C13+C16+C18)</f>
        <v>5325649077.9899998</v>
      </c>
      <c r="D23" s="49">
        <f t="shared" ref="D23:E23" si="3">SUM(D6+D11+D13+D16+D18)</f>
        <v>5296348970.1300001</v>
      </c>
      <c r="E23" s="49">
        <f t="shared" si="3"/>
        <v>5268099400.2199993</v>
      </c>
      <c r="F23" s="36">
        <f>SUM(E23*100/D23)</f>
        <v>99.466621816853063</v>
      </c>
    </row>
    <row r="24" spans="1:8">
      <c r="A24" s="26"/>
      <c r="B24" s="26"/>
      <c r="C24" s="26"/>
      <c r="D24" s="28"/>
      <c r="E24" s="26"/>
      <c r="F24" s="27"/>
    </row>
    <row r="25" spans="1:8" ht="47.25" customHeight="1">
      <c r="A25" s="26"/>
      <c r="B25" s="26"/>
      <c r="C25" s="26"/>
      <c r="D25" s="28"/>
      <c r="E25" s="26"/>
      <c r="F25" s="27"/>
    </row>
    <row r="26" spans="1:8" ht="38.25" customHeight="1">
      <c r="A26" s="67" t="s">
        <v>35</v>
      </c>
      <c r="B26" s="67"/>
      <c r="C26" s="8"/>
      <c r="D26" s="10"/>
      <c r="E26" s="8"/>
      <c r="F26" s="9"/>
    </row>
    <row r="27" spans="1:8">
      <c r="A27" s="1"/>
      <c r="B27" s="53">
        <v>42823</v>
      </c>
    </row>
    <row r="28" spans="1:8">
      <c r="A28" s="1"/>
    </row>
  </sheetData>
  <mergeCells count="8">
    <mergeCell ref="A6:A10"/>
    <mergeCell ref="A1:F1"/>
    <mergeCell ref="A2:F2"/>
    <mergeCell ref="A26:B26"/>
    <mergeCell ref="A11:A12"/>
    <mergeCell ref="A13:A15"/>
    <mergeCell ref="A18:A22"/>
    <mergeCell ref="A16:A17"/>
  </mergeCells>
  <pageMargins left="0" right="0.15748031496062992" top="1.1811023622047245" bottom="0.19685039370078741" header="0.19685039370078741" footer="0.1574803149606299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="75" zoomScaleNormal="75" workbookViewId="0">
      <pane ySplit="5" topLeftCell="A6" activePane="bottomLeft" state="frozen"/>
      <selection pane="bottomLeft" activeCell="A35" sqref="A35:B35"/>
    </sheetView>
  </sheetViews>
  <sheetFormatPr defaultRowHeight="12.75"/>
  <cols>
    <col min="1" max="1" width="9.42578125" style="7" customWidth="1"/>
    <col min="2" max="2" width="69.140625" style="1" customWidth="1"/>
    <col min="3" max="3" width="17.7109375" style="1" customWidth="1"/>
    <col min="4" max="4" width="15.28515625" style="12" customWidth="1"/>
    <col min="5" max="5" width="15.7109375" style="1" customWidth="1"/>
    <col min="6" max="6" width="12" style="11" customWidth="1"/>
    <col min="7" max="16384" width="9.140625" style="1"/>
  </cols>
  <sheetData>
    <row r="1" spans="1:6" ht="18.75">
      <c r="A1" s="68" t="s">
        <v>26</v>
      </c>
      <c r="B1" s="68"/>
      <c r="C1" s="68"/>
      <c r="D1" s="68"/>
      <c r="E1" s="68"/>
      <c r="F1" s="68"/>
    </row>
    <row r="2" spans="1:6" ht="18.75">
      <c r="A2" s="68" t="s">
        <v>13</v>
      </c>
      <c r="B2" s="68"/>
      <c r="C2" s="68"/>
      <c r="D2" s="68"/>
      <c r="E2" s="68"/>
      <c r="F2" s="68"/>
    </row>
    <row r="3" spans="1:6" ht="18.75">
      <c r="A3" s="68" t="s">
        <v>38</v>
      </c>
      <c r="B3" s="68"/>
      <c r="C3" s="68"/>
      <c r="D3" s="68"/>
      <c r="E3" s="68"/>
      <c r="F3" s="68"/>
    </row>
    <row r="4" spans="1:6" ht="15.75" thickBot="1">
      <c r="A4" s="2"/>
      <c r="B4" s="3"/>
      <c r="C4" s="3"/>
      <c r="D4" s="5"/>
      <c r="E4" s="13"/>
      <c r="F4" s="4"/>
    </row>
    <row r="5" spans="1:6" s="6" customFormat="1" ht="38.25">
      <c r="A5" s="14" t="s">
        <v>0</v>
      </c>
      <c r="B5" s="15" t="s">
        <v>1</v>
      </c>
      <c r="C5" s="15" t="s">
        <v>16</v>
      </c>
      <c r="D5" s="16" t="s">
        <v>12</v>
      </c>
      <c r="E5" s="15" t="s">
        <v>37</v>
      </c>
      <c r="F5" s="15" t="s">
        <v>17</v>
      </c>
    </row>
    <row r="6" spans="1:6" s="6" customFormat="1">
      <c r="A6" s="29">
        <v>1</v>
      </c>
      <c r="B6" s="30">
        <v>2</v>
      </c>
      <c r="C6" s="30">
        <v>3</v>
      </c>
      <c r="D6" s="31">
        <v>4</v>
      </c>
      <c r="E6" s="30">
        <v>5</v>
      </c>
      <c r="F6" s="30">
        <v>6</v>
      </c>
    </row>
    <row r="7" spans="1:6" s="6" customFormat="1" ht="25.5">
      <c r="A7" s="37">
        <v>1300000</v>
      </c>
      <c r="B7" s="38" t="s">
        <v>11</v>
      </c>
      <c r="C7" s="39">
        <v>500000</v>
      </c>
      <c r="D7" s="40">
        <v>313000</v>
      </c>
      <c r="E7" s="40">
        <v>313000</v>
      </c>
      <c r="F7" s="36">
        <f>SUM(E7*100/D7)</f>
        <v>100</v>
      </c>
    </row>
    <row r="8" spans="1:6" s="6" customFormat="1" ht="25.5">
      <c r="A8" s="37"/>
      <c r="B8" s="50" t="s">
        <v>27</v>
      </c>
      <c r="C8" s="42"/>
      <c r="D8" s="40"/>
      <c r="E8" s="42"/>
      <c r="F8" s="41"/>
    </row>
    <row r="9" spans="1:6" s="6" customFormat="1" ht="25.5">
      <c r="A9" s="37">
        <v>1500000</v>
      </c>
      <c r="B9" s="38" t="s">
        <v>18</v>
      </c>
      <c r="C9" s="40">
        <v>8200000</v>
      </c>
      <c r="D9" s="40">
        <v>8200000</v>
      </c>
      <c r="E9" s="40">
        <v>8186721.1600000001</v>
      </c>
      <c r="F9" s="36">
        <f>SUM(E9*100/D9)</f>
        <v>99.838062926829267</v>
      </c>
    </row>
    <row r="10" spans="1:6" s="6" customFormat="1" ht="25.5">
      <c r="A10" s="37"/>
      <c r="B10" s="50" t="s">
        <v>30</v>
      </c>
      <c r="C10" s="40"/>
      <c r="D10" s="40"/>
      <c r="E10" s="42"/>
      <c r="F10" s="41"/>
    </row>
    <row r="11" spans="1:6" s="6" customFormat="1" ht="25.5">
      <c r="A11" s="20">
        <v>1800000</v>
      </c>
      <c r="B11" s="35" t="s">
        <v>19</v>
      </c>
      <c r="C11" s="40">
        <v>462000</v>
      </c>
      <c r="D11" s="40">
        <v>150000</v>
      </c>
      <c r="E11" s="40">
        <v>149990</v>
      </c>
      <c r="F11" s="36">
        <f>SUM(E11*100/D11)</f>
        <v>99.993333333333339</v>
      </c>
    </row>
    <row r="12" spans="1:6" s="6" customFormat="1">
      <c r="A12" s="43"/>
      <c r="B12" s="17" t="s">
        <v>29</v>
      </c>
      <c r="C12" s="40"/>
      <c r="D12" s="40"/>
      <c r="E12" s="40"/>
      <c r="F12" s="36"/>
    </row>
    <row r="13" spans="1:6" s="6" customFormat="1">
      <c r="A13" s="20">
        <v>1900000</v>
      </c>
      <c r="B13" s="35" t="s">
        <v>22</v>
      </c>
      <c r="C13" s="40">
        <v>250000</v>
      </c>
      <c r="D13" s="40">
        <v>111000</v>
      </c>
      <c r="E13" s="40">
        <v>111000</v>
      </c>
      <c r="F13" s="36">
        <f>SUM(E13*100/D13)</f>
        <v>100</v>
      </c>
    </row>
    <row r="14" spans="1:6" s="6" customFormat="1" ht="25.5">
      <c r="A14" s="43"/>
      <c r="B14" s="17" t="s">
        <v>28</v>
      </c>
      <c r="C14" s="40"/>
      <c r="D14" s="40"/>
      <c r="E14" s="40"/>
      <c r="F14" s="36"/>
    </row>
    <row r="15" spans="1:6" s="6" customFormat="1">
      <c r="A15" s="20">
        <v>2200000</v>
      </c>
      <c r="B15" s="35" t="s">
        <v>21</v>
      </c>
      <c r="C15" s="40">
        <v>31537500</v>
      </c>
      <c r="D15" s="40">
        <v>31537500</v>
      </c>
      <c r="E15" s="40">
        <v>31537499.800000001</v>
      </c>
      <c r="F15" s="36">
        <f>SUM(E15*100/D15)</f>
        <v>99.999999365834327</v>
      </c>
    </row>
    <row r="16" spans="1:6" s="6" customFormat="1" ht="25.5">
      <c r="A16" s="43"/>
      <c r="B16" s="17" t="s">
        <v>31</v>
      </c>
      <c r="C16" s="40"/>
      <c r="D16" s="40"/>
      <c r="E16" s="40"/>
      <c r="F16" s="36"/>
    </row>
    <row r="17" spans="1:6" s="6" customFormat="1">
      <c r="A17" s="20">
        <v>2300000</v>
      </c>
      <c r="B17" s="35" t="s">
        <v>20</v>
      </c>
      <c r="C17" s="40">
        <v>1200000</v>
      </c>
      <c r="D17" s="40">
        <v>1200000</v>
      </c>
      <c r="E17" s="40">
        <v>1199708</v>
      </c>
      <c r="F17" s="36">
        <f>SUM(E17*100/D17)</f>
        <v>99.975666666666669</v>
      </c>
    </row>
    <row r="18" spans="1:6" s="6" customFormat="1" ht="25.5">
      <c r="A18" s="43"/>
      <c r="B18" s="17" t="s">
        <v>32</v>
      </c>
      <c r="C18" s="40"/>
      <c r="D18" s="40"/>
      <c r="E18" s="40"/>
      <c r="F18" s="36"/>
    </row>
    <row r="19" spans="1:6" ht="25.5">
      <c r="A19" s="44">
        <v>2400000</v>
      </c>
      <c r="B19" s="45" t="s">
        <v>23</v>
      </c>
      <c r="C19" s="18">
        <v>61600000</v>
      </c>
      <c r="D19" s="33">
        <v>61512693.5</v>
      </c>
      <c r="E19" s="33">
        <v>61423214.299999997</v>
      </c>
      <c r="F19" s="36">
        <f>SUM(E19*100/D19)</f>
        <v>99.854535389512733</v>
      </c>
    </row>
    <row r="20" spans="1:6" ht="30.75" customHeight="1">
      <c r="A20" s="44"/>
      <c r="B20" s="17" t="s">
        <v>2</v>
      </c>
      <c r="C20" s="34"/>
      <c r="D20" s="33"/>
      <c r="E20" s="18"/>
      <c r="F20" s="19"/>
    </row>
    <row r="21" spans="1:6" ht="30.75" customHeight="1">
      <c r="A21" s="44"/>
      <c r="B21" s="17" t="s">
        <v>5</v>
      </c>
      <c r="C21" s="34"/>
      <c r="D21" s="33"/>
      <c r="E21" s="18"/>
      <c r="F21" s="19"/>
    </row>
    <row r="22" spans="1:6" ht="30.75" customHeight="1">
      <c r="A22" s="44"/>
      <c r="B22" s="17" t="s">
        <v>8</v>
      </c>
      <c r="C22" s="34"/>
      <c r="D22" s="33"/>
      <c r="E22" s="18"/>
      <c r="F22" s="19"/>
    </row>
    <row r="23" spans="1:6" ht="39.75" customHeight="1">
      <c r="A23" s="44"/>
      <c r="B23" s="17" t="s">
        <v>3</v>
      </c>
      <c r="C23" s="34"/>
      <c r="D23" s="33"/>
      <c r="E23" s="18"/>
      <c r="F23" s="19"/>
    </row>
    <row r="24" spans="1:6" ht="43.5" customHeight="1">
      <c r="A24" s="44"/>
      <c r="B24" s="17" t="s">
        <v>4</v>
      </c>
      <c r="C24" s="34"/>
      <c r="D24" s="33"/>
      <c r="E24" s="18"/>
      <c r="F24" s="19"/>
    </row>
    <row r="25" spans="1:6" ht="33" customHeight="1">
      <c r="A25" s="44"/>
      <c r="B25" s="17" t="s">
        <v>34</v>
      </c>
      <c r="C25" s="34"/>
      <c r="D25" s="33"/>
      <c r="E25" s="18"/>
      <c r="F25" s="19"/>
    </row>
    <row r="26" spans="1:6" ht="18.75" customHeight="1">
      <c r="A26" s="44"/>
      <c r="B26" s="17" t="s">
        <v>6</v>
      </c>
      <c r="C26" s="32"/>
      <c r="D26" s="33"/>
      <c r="E26" s="18"/>
      <c r="F26" s="19"/>
    </row>
    <row r="27" spans="1:6" ht="55.5" customHeight="1">
      <c r="A27" s="44"/>
      <c r="B27" s="17" t="s">
        <v>7</v>
      </c>
      <c r="C27" s="32"/>
      <c r="D27" s="33"/>
      <c r="E27" s="18"/>
      <c r="F27" s="19"/>
    </row>
    <row r="28" spans="1:6" ht="31.5" customHeight="1">
      <c r="A28" s="46">
        <v>2500000</v>
      </c>
      <c r="B28" s="35" t="s">
        <v>24</v>
      </c>
      <c r="C28" s="34">
        <v>4598000</v>
      </c>
      <c r="D28" s="33">
        <v>4598000</v>
      </c>
      <c r="E28" s="18">
        <v>4598000</v>
      </c>
      <c r="F28" s="36">
        <f>SUM(E28*100/D28)</f>
        <v>100</v>
      </c>
    </row>
    <row r="29" spans="1:6" ht="32.25" customHeight="1">
      <c r="A29" s="46"/>
      <c r="B29" s="17" t="s">
        <v>33</v>
      </c>
      <c r="C29" s="34"/>
      <c r="D29" s="33"/>
      <c r="E29" s="18"/>
      <c r="F29" s="19"/>
    </row>
    <row r="30" spans="1:6" s="7" customFormat="1" ht="43.5" customHeight="1">
      <c r="A30" s="20">
        <v>2800000</v>
      </c>
      <c r="B30" s="35" t="s">
        <v>25</v>
      </c>
      <c r="C30" s="22">
        <v>200000</v>
      </c>
      <c r="D30" s="21">
        <v>178992</v>
      </c>
      <c r="E30" s="21">
        <v>178972</v>
      </c>
      <c r="F30" s="36">
        <f>SUM(E30*100/D30)</f>
        <v>99.988826316259946</v>
      </c>
    </row>
    <row r="31" spans="1:6" ht="18" customHeight="1" thickBot="1">
      <c r="A31" s="23"/>
      <c r="B31" s="23" t="s">
        <v>10</v>
      </c>
      <c r="C31" s="23"/>
      <c r="D31" s="24"/>
      <c r="E31" s="25"/>
      <c r="F31" s="24"/>
    </row>
    <row r="32" spans="1:6" ht="25.5" customHeight="1" thickBot="1">
      <c r="A32" s="47"/>
      <c r="B32" s="48" t="s">
        <v>9</v>
      </c>
      <c r="C32" s="49">
        <f>SUM(C7:C31)</f>
        <v>108547500</v>
      </c>
      <c r="D32" s="49">
        <f t="shared" ref="D32:E32" si="0">SUM(D7:D31)</f>
        <v>107801185.5</v>
      </c>
      <c r="E32" s="49">
        <f t="shared" si="0"/>
        <v>107698105.25999999</v>
      </c>
      <c r="F32" s="36">
        <f>SUM(E32*100/D32)</f>
        <v>99.904379307591199</v>
      </c>
    </row>
    <row r="33" spans="1:6">
      <c r="A33" s="26"/>
      <c r="B33" s="26"/>
      <c r="C33" s="26"/>
      <c r="D33" s="28"/>
      <c r="E33" s="26"/>
      <c r="F33" s="27"/>
    </row>
    <row r="34" spans="1:6" ht="47.25" customHeight="1">
      <c r="A34" s="26"/>
      <c r="B34" s="26"/>
      <c r="C34" s="26"/>
      <c r="D34" s="28"/>
      <c r="E34" s="26"/>
      <c r="F34" s="27"/>
    </row>
    <row r="35" spans="1:6" ht="38.25" customHeight="1">
      <c r="A35" s="67" t="s">
        <v>35</v>
      </c>
      <c r="B35" s="67"/>
      <c r="C35" s="8"/>
      <c r="D35" s="10"/>
      <c r="E35" s="8"/>
      <c r="F35" s="9"/>
    </row>
    <row r="36" spans="1:6">
      <c r="A36" s="1"/>
      <c r="B36" s="1" t="s">
        <v>39</v>
      </c>
    </row>
    <row r="37" spans="1:6">
      <c r="A37" s="1"/>
    </row>
  </sheetData>
  <mergeCells count="4">
    <mergeCell ref="A1:F1"/>
    <mergeCell ref="A2:F2"/>
    <mergeCell ref="A3:F3"/>
    <mergeCell ref="A35:B35"/>
  </mergeCells>
  <pageMargins left="0" right="0.15748031496062992" top="1.1811023622047245" bottom="0.19685039370078741" header="0.19685039370078741" footer="0.1574803149606299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zoomScale="75" zoomScaleNormal="75" workbookViewId="0">
      <pane ySplit="5" topLeftCell="A6" activePane="bottomLeft" state="frozen"/>
      <selection pane="bottomLeft" activeCell="B37" sqref="B37"/>
    </sheetView>
  </sheetViews>
  <sheetFormatPr defaultRowHeight="12.75"/>
  <cols>
    <col min="1" max="1" width="9.42578125" style="7" customWidth="1"/>
    <col min="2" max="2" width="69.140625" style="1" customWidth="1"/>
    <col min="3" max="3" width="17.7109375" style="1" customWidth="1"/>
    <col min="4" max="4" width="15.28515625" style="12" customWidth="1"/>
    <col min="5" max="5" width="15.7109375" style="1" customWidth="1"/>
    <col min="6" max="6" width="12" style="11" customWidth="1"/>
    <col min="7" max="16384" width="9.140625" style="1"/>
  </cols>
  <sheetData>
    <row r="1" spans="1:6" ht="18.75">
      <c r="A1" s="68" t="s">
        <v>26</v>
      </c>
      <c r="B1" s="68"/>
      <c r="C1" s="68"/>
      <c r="D1" s="68"/>
      <c r="E1" s="68"/>
      <c r="F1" s="68"/>
    </row>
    <row r="2" spans="1:6" ht="18.75">
      <c r="A2" s="68" t="s">
        <v>13</v>
      </c>
      <c r="B2" s="68"/>
      <c r="C2" s="68"/>
      <c r="D2" s="68"/>
      <c r="E2" s="68"/>
      <c r="F2" s="68"/>
    </row>
    <row r="3" spans="1:6" ht="18.75">
      <c r="A3" s="68" t="s">
        <v>14</v>
      </c>
      <c r="B3" s="68"/>
      <c r="C3" s="68"/>
      <c r="D3" s="68"/>
      <c r="E3" s="68"/>
      <c r="F3" s="68"/>
    </row>
    <row r="4" spans="1:6" ht="15.75" thickBot="1">
      <c r="A4" s="2"/>
      <c r="B4" s="3"/>
      <c r="C4" s="3"/>
      <c r="D4" s="5"/>
      <c r="E4" s="13"/>
      <c r="F4" s="4"/>
    </row>
    <row r="5" spans="1:6" s="6" customFormat="1" ht="38.25">
      <c r="A5" s="14" t="s">
        <v>0</v>
      </c>
      <c r="B5" s="15" t="s">
        <v>1</v>
      </c>
      <c r="C5" s="15" t="s">
        <v>16</v>
      </c>
      <c r="D5" s="16" t="s">
        <v>12</v>
      </c>
      <c r="E5" s="15" t="s">
        <v>15</v>
      </c>
      <c r="F5" s="15" t="s">
        <v>17</v>
      </c>
    </row>
    <row r="6" spans="1:6" s="6" customFormat="1">
      <c r="A6" s="29">
        <v>1</v>
      </c>
      <c r="B6" s="30">
        <v>2</v>
      </c>
      <c r="C6" s="30">
        <v>3</v>
      </c>
      <c r="D6" s="31">
        <v>4</v>
      </c>
      <c r="E6" s="30">
        <v>5</v>
      </c>
      <c r="F6" s="30">
        <v>6</v>
      </c>
    </row>
    <row r="7" spans="1:6" s="6" customFormat="1" ht="25.5">
      <c r="A7" s="37">
        <v>1300000</v>
      </c>
      <c r="B7" s="38" t="s">
        <v>11</v>
      </c>
      <c r="C7" s="39">
        <v>500000</v>
      </c>
      <c r="D7" s="40">
        <v>313000</v>
      </c>
      <c r="E7" s="40">
        <v>278320</v>
      </c>
      <c r="F7" s="36">
        <f>SUM(E7*100/D7)</f>
        <v>88.920127795527151</v>
      </c>
    </row>
    <row r="8" spans="1:6" s="6" customFormat="1" ht="25.5">
      <c r="A8" s="37"/>
      <c r="B8" s="50" t="s">
        <v>27</v>
      </c>
      <c r="C8" s="42"/>
      <c r="D8" s="40"/>
      <c r="E8" s="42"/>
      <c r="F8" s="41"/>
    </row>
    <row r="9" spans="1:6" s="6" customFormat="1" ht="25.5">
      <c r="A9" s="37">
        <v>1500000</v>
      </c>
      <c r="B9" s="38" t="s">
        <v>18</v>
      </c>
      <c r="C9" s="40">
        <v>8200000</v>
      </c>
      <c r="D9" s="40">
        <v>8200000</v>
      </c>
      <c r="E9" s="40">
        <v>6747379.04</v>
      </c>
      <c r="F9" s="36">
        <f>SUM(E9*100/D9)</f>
        <v>82.285110243902437</v>
      </c>
    </row>
    <row r="10" spans="1:6" s="6" customFormat="1" ht="25.5">
      <c r="A10" s="37"/>
      <c r="B10" s="50" t="s">
        <v>30</v>
      </c>
      <c r="C10" s="40"/>
      <c r="D10" s="40"/>
      <c r="E10" s="42"/>
      <c r="F10" s="41"/>
    </row>
    <row r="11" spans="1:6" s="6" customFormat="1" ht="25.5">
      <c r="A11" s="20">
        <v>1800000</v>
      </c>
      <c r="B11" s="35" t="s">
        <v>19</v>
      </c>
      <c r="C11" s="40">
        <v>462000</v>
      </c>
      <c r="D11" s="40">
        <v>150000</v>
      </c>
      <c r="E11" s="40">
        <v>98000</v>
      </c>
      <c r="F11" s="36">
        <f>SUM(E11*100/D11)</f>
        <v>65.333333333333329</v>
      </c>
    </row>
    <row r="12" spans="1:6" s="6" customFormat="1">
      <c r="A12" s="43"/>
      <c r="B12" s="17" t="s">
        <v>29</v>
      </c>
      <c r="C12" s="40"/>
      <c r="D12" s="40"/>
      <c r="E12" s="40"/>
      <c r="F12" s="36"/>
    </row>
    <row r="13" spans="1:6" s="6" customFormat="1">
      <c r="A13" s="20">
        <v>1900000</v>
      </c>
      <c r="B13" s="35" t="s">
        <v>22</v>
      </c>
      <c r="C13" s="40">
        <v>250000</v>
      </c>
      <c r="D13" s="40">
        <v>111000</v>
      </c>
      <c r="E13" s="40">
        <v>111000</v>
      </c>
      <c r="F13" s="36">
        <f>SUM(E13*100/D13)</f>
        <v>100</v>
      </c>
    </row>
    <row r="14" spans="1:6" s="6" customFormat="1" ht="25.5">
      <c r="A14" s="43"/>
      <c r="B14" s="17" t="s">
        <v>28</v>
      </c>
      <c r="C14" s="40"/>
      <c r="D14" s="40"/>
      <c r="E14" s="40"/>
      <c r="F14" s="36"/>
    </row>
    <row r="15" spans="1:6" s="6" customFormat="1">
      <c r="A15" s="20">
        <v>2200000</v>
      </c>
      <c r="B15" s="35" t="s">
        <v>21</v>
      </c>
      <c r="C15" s="40">
        <v>26000000</v>
      </c>
      <c r="D15" s="40">
        <v>26000000</v>
      </c>
      <c r="E15" s="40">
        <v>11431879.66</v>
      </c>
      <c r="F15" s="36">
        <f>SUM(E15*100/D15)</f>
        <v>43.968767923076925</v>
      </c>
    </row>
    <row r="16" spans="1:6" s="6" customFormat="1" ht="25.5">
      <c r="A16" s="43"/>
      <c r="B16" s="17" t="s">
        <v>31</v>
      </c>
      <c r="C16" s="40"/>
      <c r="D16" s="40"/>
      <c r="E16" s="40"/>
      <c r="F16" s="36"/>
    </row>
    <row r="17" spans="1:6" s="6" customFormat="1">
      <c r="A17" s="20">
        <v>2300000</v>
      </c>
      <c r="B17" s="35" t="s">
        <v>20</v>
      </c>
      <c r="C17" s="40">
        <v>3244000</v>
      </c>
      <c r="D17" s="40">
        <v>1200000</v>
      </c>
      <c r="E17" s="40">
        <v>800000</v>
      </c>
      <c r="F17" s="36">
        <f>SUM(E17*100/D17)</f>
        <v>66.666666666666671</v>
      </c>
    </row>
    <row r="18" spans="1:6" s="6" customFormat="1" ht="25.5">
      <c r="A18" s="43"/>
      <c r="B18" s="17" t="s">
        <v>32</v>
      </c>
      <c r="C18" s="40"/>
      <c r="D18" s="40"/>
      <c r="E18" s="40"/>
      <c r="F18" s="36"/>
    </row>
    <row r="19" spans="1:6" ht="25.5">
      <c r="A19" s="44">
        <v>2400000</v>
      </c>
      <c r="B19" s="45" t="s">
        <v>23</v>
      </c>
      <c r="C19" s="18">
        <v>63200000</v>
      </c>
      <c r="D19" s="33">
        <v>61512693.5</v>
      </c>
      <c r="E19" s="33">
        <v>44852991</v>
      </c>
      <c r="F19" s="36">
        <f>SUM(E19*100/D19)</f>
        <v>72.916642806415226</v>
      </c>
    </row>
    <row r="20" spans="1:6" ht="30.75" customHeight="1">
      <c r="A20" s="44"/>
      <c r="B20" s="17" t="s">
        <v>2</v>
      </c>
      <c r="C20" s="34"/>
      <c r="D20" s="33"/>
      <c r="E20" s="18"/>
      <c r="F20" s="19"/>
    </row>
    <row r="21" spans="1:6" ht="30.75" customHeight="1">
      <c r="A21" s="44"/>
      <c r="B21" s="17" t="s">
        <v>5</v>
      </c>
      <c r="C21" s="34"/>
      <c r="D21" s="33"/>
      <c r="E21" s="18"/>
      <c r="F21" s="19"/>
    </row>
    <row r="22" spans="1:6" ht="30.75" customHeight="1">
      <c r="A22" s="44"/>
      <c r="B22" s="17" t="s">
        <v>8</v>
      </c>
      <c r="C22" s="34"/>
      <c r="D22" s="33"/>
      <c r="E22" s="18"/>
      <c r="F22" s="19"/>
    </row>
    <row r="23" spans="1:6" ht="39.75" customHeight="1">
      <c r="A23" s="44"/>
      <c r="B23" s="17" t="s">
        <v>3</v>
      </c>
      <c r="C23" s="34"/>
      <c r="D23" s="33"/>
      <c r="E23" s="18"/>
      <c r="F23" s="19"/>
    </row>
    <row r="24" spans="1:6" ht="43.5" customHeight="1">
      <c r="A24" s="44"/>
      <c r="B24" s="17" t="s">
        <v>4</v>
      </c>
      <c r="C24" s="34"/>
      <c r="D24" s="33"/>
      <c r="E24" s="18"/>
      <c r="F24" s="19"/>
    </row>
    <row r="25" spans="1:6" ht="33" customHeight="1">
      <c r="A25" s="44"/>
      <c r="B25" s="17" t="s">
        <v>34</v>
      </c>
      <c r="C25" s="34"/>
      <c r="D25" s="33"/>
      <c r="E25" s="18"/>
      <c r="F25" s="19"/>
    </row>
    <row r="26" spans="1:6" ht="18.75" customHeight="1">
      <c r="A26" s="44"/>
      <c r="B26" s="17" t="s">
        <v>6</v>
      </c>
      <c r="C26" s="32"/>
      <c r="D26" s="33"/>
      <c r="E26" s="18"/>
      <c r="F26" s="19"/>
    </row>
    <row r="27" spans="1:6" ht="55.5" customHeight="1">
      <c r="A27" s="44"/>
      <c r="B27" s="17" t="s">
        <v>7</v>
      </c>
      <c r="C27" s="32"/>
      <c r="D27" s="33"/>
      <c r="E27" s="18"/>
      <c r="F27" s="19"/>
    </row>
    <row r="28" spans="1:6" ht="31.5" customHeight="1">
      <c r="A28" s="46">
        <v>2500000</v>
      </c>
      <c r="B28" s="35" t="s">
        <v>24</v>
      </c>
      <c r="C28" s="34">
        <v>4598000</v>
      </c>
      <c r="D28" s="33">
        <v>4598000</v>
      </c>
      <c r="E28" s="18">
        <v>4459919</v>
      </c>
      <c r="F28" s="36">
        <f>SUM(E28*100/D28)</f>
        <v>96.996933449325795</v>
      </c>
    </row>
    <row r="29" spans="1:6" ht="32.25" customHeight="1">
      <c r="A29" s="46"/>
      <c r="B29" s="17" t="s">
        <v>33</v>
      </c>
      <c r="C29" s="34"/>
      <c r="D29" s="33"/>
      <c r="E29" s="18"/>
      <c r="F29" s="19"/>
    </row>
    <row r="30" spans="1:6" s="7" customFormat="1" ht="43.5" customHeight="1">
      <c r="A30" s="20">
        <v>2800000</v>
      </c>
      <c r="B30" s="35" t="s">
        <v>25</v>
      </c>
      <c r="C30" s="22">
        <v>200000</v>
      </c>
      <c r="D30" s="21">
        <v>200000</v>
      </c>
      <c r="E30" s="21">
        <v>0</v>
      </c>
      <c r="F30" s="36">
        <f>SUM(E30*100/D30)</f>
        <v>0</v>
      </c>
    </row>
    <row r="31" spans="1:6" ht="18" customHeight="1" thickBot="1">
      <c r="A31" s="23"/>
      <c r="B31" s="23" t="s">
        <v>10</v>
      </c>
      <c r="C31" s="23"/>
      <c r="D31" s="24"/>
      <c r="E31" s="25"/>
      <c r="F31" s="24"/>
    </row>
    <row r="32" spans="1:6" ht="25.5" customHeight="1" thickBot="1">
      <c r="A32" s="47"/>
      <c r="B32" s="48" t="s">
        <v>9</v>
      </c>
      <c r="C32" s="49">
        <f>SUM(C7:C31)</f>
        <v>106654000</v>
      </c>
      <c r="D32" s="49">
        <f t="shared" ref="D32:E32" si="0">SUM(D7:D31)</f>
        <v>102284693.5</v>
      </c>
      <c r="E32" s="49">
        <f t="shared" si="0"/>
        <v>68779488.700000003</v>
      </c>
      <c r="F32" s="36">
        <f>SUM(E32*100/D32)</f>
        <v>67.243187955585938</v>
      </c>
    </row>
    <row r="33" spans="1:6">
      <c r="A33" s="26"/>
      <c r="B33" s="26"/>
      <c r="C33" s="26"/>
      <c r="D33" s="28"/>
      <c r="E33" s="26"/>
      <c r="F33" s="27"/>
    </row>
    <row r="34" spans="1:6" ht="47.25" customHeight="1">
      <c r="A34" s="26"/>
      <c r="B34" s="26"/>
      <c r="C34" s="26"/>
      <c r="D34" s="28"/>
      <c r="E34" s="26"/>
      <c r="F34" s="27"/>
    </row>
    <row r="35" spans="1:6" ht="38.25" customHeight="1">
      <c r="A35" s="67" t="s">
        <v>35</v>
      </c>
      <c r="B35" s="67"/>
      <c r="C35" s="8"/>
      <c r="D35" s="10"/>
      <c r="E35" s="8"/>
      <c r="F35" s="9"/>
    </row>
    <row r="36" spans="1:6">
      <c r="A36" s="1"/>
      <c r="B36" s="1" t="s">
        <v>36</v>
      </c>
    </row>
    <row r="37" spans="1:6">
      <c r="A37" s="1"/>
    </row>
  </sheetData>
  <mergeCells count="4">
    <mergeCell ref="A1:F1"/>
    <mergeCell ref="A2:F2"/>
    <mergeCell ref="A3:F3"/>
    <mergeCell ref="A35:B35"/>
  </mergeCells>
  <pageMargins left="0" right="0.15748031496062992" top="1.1811023622047245" bottom="0.19685039370078741" header="0.19685039370078741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шпаргалка</vt:lpstr>
      <vt:lpstr>Мун прогр.за 2017</vt:lpstr>
      <vt:lpstr>Мун прогр.за2016г </vt:lpstr>
      <vt:lpstr>Мун прогр.на 01.01.2016г</vt:lpstr>
      <vt:lpstr>Мун прогр.на 01.11.2015г</vt:lpstr>
    </vt:vector>
  </TitlesOfParts>
  <Company>OBR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zalilovalima</dc:creator>
  <cp:lastModifiedBy>user</cp:lastModifiedBy>
  <cp:lastPrinted>2018-03-02T05:00:18Z</cp:lastPrinted>
  <dcterms:created xsi:type="dcterms:W3CDTF">2013-06-17T12:00:14Z</dcterms:created>
  <dcterms:modified xsi:type="dcterms:W3CDTF">2018-03-02T05:06:33Z</dcterms:modified>
</cp:coreProperties>
</file>